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\AGM\AGM2020\Reports\"/>
    </mc:Choice>
  </mc:AlternateContent>
  <bookViews>
    <workbookView xWindow="0" yWindow="0" windowWidth="28800" windowHeight="12435"/>
  </bookViews>
  <sheets>
    <sheet name="Bilan financier" sheetId="1" r:id="rId1"/>
    <sheet name="État des résultats" sheetId="4" r:id="rId2"/>
  </sheets>
  <calcPr calcId="152511"/>
</workbook>
</file>

<file path=xl/calcChain.xml><?xml version="1.0" encoding="utf-8"?>
<calcChain xmlns="http://schemas.openxmlformats.org/spreadsheetml/2006/main">
  <c r="L41" i="1" l="1"/>
  <c r="L29" i="1"/>
  <c r="H9" i="1"/>
  <c r="J44" i="1"/>
  <c r="K17" i="1"/>
  <c r="K32" i="1"/>
  <c r="G19" i="4"/>
  <c r="G6" i="4"/>
  <c r="G7" i="4"/>
  <c r="H13" i="1" l="1"/>
  <c r="H25" i="1" s="1"/>
  <c r="I22" i="4"/>
  <c r="H22" i="4"/>
  <c r="I17" i="4"/>
  <c r="H17" i="4"/>
  <c r="J19" i="4"/>
  <c r="J20" i="4"/>
  <c r="J14" i="4"/>
  <c r="J21" i="4"/>
  <c r="G22" i="4"/>
  <c r="G17" i="4"/>
  <c r="I9" i="4"/>
  <c r="H9" i="4"/>
  <c r="G9" i="4"/>
  <c r="J16" i="4"/>
  <c r="J15" i="4"/>
  <c r="J13" i="4"/>
  <c r="J8" i="4"/>
  <c r="J7" i="4"/>
  <c r="J6" i="4"/>
  <c r="I44" i="1"/>
  <c r="I46" i="1" s="1"/>
  <c r="L9" i="1"/>
  <c r="L8" i="1"/>
  <c r="K46" i="1"/>
  <c r="I36" i="1"/>
  <c r="L32" i="1"/>
  <c r="L31" i="1"/>
  <c r="L17" i="1"/>
  <c r="L16" i="1"/>
  <c r="L42" i="1"/>
  <c r="L43" i="1"/>
  <c r="L40" i="1"/>
  <c r="L39" i="1"/>
  <c r="L34" i="1"/>
  <c r="L28" i="1"/>
  <c r="L23" i="1"/>
  <c r="L21" i="1"/>
  <c r="L19" i="1"/>
  <c r="L15" i="1"/>
  <c r="L12" i="1"/>
  <c r="L11" i="1"/>
  <c r="L10" i="1"/>
  <c r="L7" i="1"/>
  <c r="L6" i="1"/>
  <c r="J36" i="1"/>
  <c r="H44" i="1"/>
  <c r="H36" i="1"/>
  <c r="I25" i="1"/>
  <c r="H24" i="4" l="1"/>
  <c r="H46" i="1"/>
  <c r="L13" i="1"/>
  <c r="L25" i="1" s="1"/>
  <c r="I24" i="4"/>
  <c r="I26" i="4" s="1"/>
  <c r="L36" i="1"/>
  <c r="H26" i="4"/>
  <c r="J22" i="4"/>
  <c r="J17" i="4"/>
  <c r="G24" i="4"/>
  <c r="G26" i="4" s="1"/>
  <c r="J9" i="4"/>
  <c r="L44" i="1"/>
  <c r="L46" i="1" l="1"/>
  <c r="J24" i="4"/>
  <c r="J26" i="4" s="1"/>
</calcChain>
</file>

<file path=xl/sharedStrings.xml><?xml version="1.0" encoding="utf-8"?>
<sst xmlns="http://schemas.openxmlformats.org/spreadsheetml/2006/main" count="94" uniqueCount="86">
  <si>
    <r>
      <rPr>
        <sz val="11"/>
        <color theme="1"/>
        <rFont val="Calibri"/>
        <family val="2"/>
        <scheme val="minor"/>
      </rPr>
      <t>Liquidités</t>
    </r>
  </si>
  <si>
    <r>
      <rPr>
        <sz val="11"/>
        <color theme="1"/>
        <rFont val="Calibri"/>
        <family val="2"/>
        <scheme val="minor"/>
      </rPr>
      <t>Stocks d’articles promotionnels</t>
    </r>
  </si>
  <si>
    <r>
      <rPr>
        <sz val="11"/>
        <color theme="1"/>
        <rFont val="Calibri"/>
        <family val="2"/>
        <scheme val="minor"/>
      </rPr>
      <t>Charges payées d’avance</t>
    </r>
  </si>
  <si>
    <r>
      <rPr>
        <sz val="11"/>
        <color theme="1"/>
        <rFont val="Calibri"/>
        <family val="2"/>
        <scheme val="minor"/>
      </rPr>
      <t>Placements à court terme</t>
    </r>
  </si>
  <si>
    <r>
      <rPr>
        <sz val="11"/>
        <color theme="1"/>
        <rFont val="Calibri"/>
        <family val="2"/>
        <scheme val="minor"/>
      </rPr>
      <t>Placements</t>
    </r>
  </si>
  <si>
    <r>
      <rPr>
        <sz val="11"/>
        <color theme="1"/>
        <rFont val="Calibri"/>
        <family val="2"/>
        <scheme val="minor"/>
      </rPr>
      <t>Intérêts en cours — Fiducie de l’immeuble</t>
    </r>
  </si>
  <si>
    <r>
      <rPr>
        <sz val="11"/>
        <color theme="1"/>
        <rFont val="Calibri"/>
        <family val="2"/>
        <scheme val="minor"/>
      </rPr>
      <t>Actifs immobilisés</t>
    </r>
  </si>
  <si>
    <r>
      <rPr>
        <sz val="11"/>
        <color theme="1"/>
        <rFont val="Calibri"/>
        <family val="2"/>
        <scheme val="minor"/>
      </rPr>
      <t>Comptes créditeurs et charges à payer</t>
    </r>
  </si>
  <si>
    <r>
      <rPr>
        <b/>
        <sz val="11"/>
        <color theme="1"/>
        <rFont val="Calibri"/>
        <family val="2"/>
        <scheme val="minor"/>
      </rPr>
      <t>Capitaux propres</t>
    </r>
  </si>
  <si>
    <r>
      <rPr>
        <sz val="11"/>
        <color theme="1"/>
        <rFont val="Calibri"/>
        <family val="2"/>
        <scheme val="minor"/>
      </rPr>
      <t>Investissement en actifs immobilisés</t>
    </r>
  </si>
  <si>
    <r>
      <rPr>
        <sz val="11"/>
        <color theme="1"/>
        <rFont val="Calibri"/>
        <family val="2"/>
        <scheme val="minor"/>
      </rPr>
      <t>Fonds de grève</t>
    </r>
  </si>
  <si>
    <r>
      <rPr>
        <sz val="11"/>
        <color theme="1"/>
        <rFont val="Calibri"/>
        <family val="2"/>
        <scheme val="minor"/>
      </rPr>
      <t>Fonds de négociation</t>
    </r>
  </si>
  <si>
    <r>
      <rPr>
        <sz val="11"/>
        <color theme="1"/>
        <rFont val="Calibri"/>
        <family val="2"/>
        <scheme val="minor"/>
      </rPr>
      <t>Congrès du CTC</t>
    </r>
  </si>
  <si>
    <r>
      <rPr>
        <sz val="11"/>
        <color theme="1"/>
        <rFont val="Calibri"/>
        <family val="2"/>
        <scheme val="minor"/>
      </rPr>
      <t>Non affecté</t>
    </r>
  </si>
  <si>
    <r>
      <rPr>
        <sz val="11"/>
        <color theme="1"/>
        <rFont val="Calibri"/>
        <family val="2"/>
        <scheme val="minor"/>
      </rPr>
      <t>Comptes débiteurs</t>
    </r>
  </si>
  <si>
    <r>
      <rPr>
        <sz val="11"/>
        <color theme="1"/>
        <rFont val="Calibri"/>
        <family val="2"/>
        <scheme val="minor"/>
      </rPr>
      <t>Prêt en cours — Fiducie de l’immeuble</t>
    </r>
  </si>
  <si>
    <r>
      <rPr>
        <sz val="11"/>
        <color theme="1"/>
        <rFont val="Calibri"/>
        <family val="2"/>
        <scheme val="minor"/>
      </rPr>
      <t>Indemnité de départ à payer</t>
    </r>
  </si>
  <si>
    <r>
      <rPr>
        <b/>
        <sz val="11"/>
        <color theme="1"/>
        <rFont val="Calibri"/>
        <family val="2"/>
        <scheme val="minor"/>
      </rPr>
      <t>Total</t>
    </r>
  </si>
  <si>
    <r>
      <rPr>
        <sz val="11"/>
        <color theme="1"/>
        <rFont val="Calibri"/>
        <family val="2"/>
        <scheme val="minor"/>
      </rPr>
      <t>Créances sur le fonds d’administration</t>
    </r>
  </si>
  <si>
    <r>
      <rPr>
        <sz val="11"/>
        <color theme="1"/>
        <rFont val="Calibri"/>
        <family val="2"/>
        <scheme val="minor"/>
      </rPr>
      <t>Créances sur le Fonds de grève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</si>
  <si>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</si>
  <si>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Créances sur le fonds de négociation</t>
    </r>
  </si>
  <si>
    <r>
      <rPr>
        <sz val="11"/>
        <color theme="1"/>
        <rFont val="Calibri"/>
        <family val="2"/>
        <scheme val="minor"/>
      </rPr>
      <t>Créances sur le Fonds d’administration</t>
    </r>
  </si>
  <si>
    <r>
      <rPr>
        <b/>
        <sz val="11"/>
        <color theme="1"/>
        <rFont val="Calibri"/>
        <family val="2"/>
        <scheme val="minor"/>
      </rPr>
      <t>Actif</t>
    </r>
  </si>
  <si>
    <r>
      <rPr>
        <b/>
        <sz val="11"/>
        <color theme="1"/>
        <rFont val="Calibri"/>
        <family val="2"/>
        <scheme val="minor"/>
      </rPr>
      <t>Éliminations</t>
    </r>
  </si>
  <si>
    <r>
      <rPr>
        <sz val="11"/>
        <color theme="1"/>
        <rFont val="Calibri"/>
        <family val="2"/>
        <scheme val="minor"/>
      </rPr>
      <t>Fiducie de l’immeuble</t>
    </r>
  </si>
  <si>
    <r>
      <rPr>
        <sz val="11"/>
        <color theme="1"/>
        <rFont val="Calibri"/>
        <family val="2"/>
        <scheme val="minor"/>
      </rPr>
      <t>Autres</t>
    </r>
  </si>
  <si>
    <r>
      <rPr>
        <b/>
        <sz val="11"/>
        <color theme="1"/>
        <rFont val="Calibri"/>
        <family val="2"/>
        <scheme val="minor"/>
      </rPr>
      <t>Passif</t>
    </r>
  </si>
  <si>
    <r>
      <rPr>
        <b/>
        <sz val="11"/>
        <color theme="1"/>
        <rFont val="Calibri"/>
        <family val="2"/>
        <scheme val="minor"/>
      </rPr>
      <t>Produits</t>
    </r>
  </si>
  <si>
    <r>
      <rPr>
        <sz val="11"/>
        <color theme="1"/>
        <rFont val="Calibri"/>
        <family val="2"/>
        <scheme val="minor"/>
      </rPr>
      <t>Cotisations</t>
    </r>
  </si>
  <si>
    <r>
      <rPr>
        <sz val="11"/>
        <color theme="1"/>
        <rFont val="Calibri"/>
        <family val="2"/>
        <scheme val="minor"/>
      </rPr>
      <t>Revenus de placement</t>
    </r>
  </si>
  <si>
    <r>
      <rPr>
        <sz val="11"/>
        <color theme="1"/>
        <rFont val="Calibri"/>
        <family val="2"/>
        <scheme val="minor"/>
      </rPr>
      <t>Frais d’administration</t>
    </r>
  </si>
  <si>
    <r>
      <rPr>
        <b/>
        <sz val="11"/>
        <color theme="1"/>
        <rFont val="Calibri"/>
        <family val="2"/>
        <scheme val="minor"/>
      </rPr>
      <t>Dépenses</t>
    </r>
  </si>
  <si>
    <r>
      <rPr>
        <sz val="11"/>
        <color theme="1"/>
        <rFont val="Calibri"/>
        <family val="2"/>
        <scheme val="minor"/>
      </rPr>
      <t>Personnel</t>
    </r>
  </si>
  <si>
    <r>
      <rPr>
        <sz val="11"/>
        <color theme="1"/>
        <rFont val="Calibri"/>
        <family val="2"/>
        <scheme val="minor"/>
      </rPr>
      <t>Communications</t>
    </r>
  </si>
  <si>
    <r>
      <rPr>
        <sz val="11"/>
        <color theme="1"/>
        <rFont val="Calibri"/>
        <family val="2"/>
        <scheme val="minor"/>
      </rPr>
      <t>Bureau</t>
    </r>
  </si>
  <si>
    <r>
      <rPr>
        <sz val="11"/>
        <color theme="1"/>
        <rFont val="Calibri"/>
        <family val="2"/>
        <scheme val="minor"/>
      </rPr>
      <t>Fonctionnement</t>
    </r>
  </si>
  <si>
    <r>
      <rPr>
        <sz val="11"/>
        <color theme="1"/>
        <rFont val="Calibri"/>
        <family val="2"/>
        <scheme val="minor"/>
      </rPr>
      <t>Services aux membres</t>
    </r>
  </si>
  <si>
    <r>
      <rPr>
        <sz val="11"/>
        <color theme="1"/>
        <rFont val="Calibri"/>
        <family val="2"/>
        <scheme val="minor"/>
      </rPr>
      <t>Participation des membres</t>
    </r>
  </si>
  <si>
    <r>
      <rPr>
        <sz val="11"/>
        <color theme="1"/>
        <rFont val="Calibri"/>
        <family val="2"/>
        <scheme val="minor"/>
      </rPr>
      <t>Membres</t>
    </r>
  </si>
  <si>
    <r>
      <rPr>
        <sz val="11"/>
        <color theme="1"/>
        <rFont val="Calibri"/>
        <family val="2"/>
        <scheme val="minor"/>
      </rPr>
      <t>Exécutif</t>
    </r>
  </si>
  <si>
    <r>
      <rPr>
        <sz val="11"/>
        <color theme="1"/>
        <rFont val="Calibri"/>
        <family val="2"/>
        <scheme val="minor"/>
      </rPr>
      <t>Total des dépenses</t>
    </r>
  </si>
  <si>
    <r>
      <rPr>
        <sz val="11"/>
        <color theme="1"/>
        <rFont val="Calibri"/>
        <family val="2"/>
        <scheme val="minor"/>
      </rPr>
      <t>Négociations</t>
    </r>
  </si>
  <si>
    <r>
      <rPr>
        <sz val="11"/>
        <color theme="1"/>
        <rFont val="Calibri"/>
        <family val="2"/>
        <scheme val="minor"/>
      </rPr>
      <t>Dépôt — Conseil du Trésor du Canada</t>
    </r>
  </si>
  <si>
    <r>
      <rPr>
        <b/>
        <sz val="11"/>
        <color theme="1"/>
        <rFont val="Calibri"/>
        <family val="2"/>
        <scheme val="minor"/>
      </rPr>
      <t>Exercice clos le 30 juin 2020</t>
    </r>
  </si>
  <si>
    <r>
      <rPr>
        <b/>
        <sz val="11"/>
        <color theme="1"/>
        <rFont val="Calibri"/>
        <family val="2"/>
        <scheme val="minor"/>
      </rPr>
      <t>30 juin 2020</t>
    </r>
  </si>
  <si>
    <r>
      <rPr>
        <sz val="11"/>
        <color theme="1"/>
        <rFont val="Calibri"/>
        <family val="2"/>
        <scheme val="minor"/>
      </rPr>
      <t>Le total représente</t>
    </r>
  </si>
  <si>
    <r>
      <rPr>
        <sz val="11"/>
        <color theme="1"/>
        <rFont val="Calibri"/>
        <family val="2"/>
        <scheme val="minor"/>
      </rPr>
      <t>les états financiers tels qu’ils</t>
    </r>
  </si>
  <si>
    <r>
      <rPr>
        <sz val="11"/>
        <color theme="1"/>
        <rFont val="Calibri"/>
        <family val="2"/>
        <scheme val="minor"/>
      </rPr>
      <t>sont actuellement présentés.</t>
    </r>
  </si>
  <si>
    <r>
      <rPr>
        <sz val="11"/>
        <color theme="1"/>
        <rFont val="Calibri"/>
        <family val="2"/>
        <scheme val="minor"/>
      </rPr>
      <t>La motion changerait</t>
    </r>
  </si>
  <si>
    <r>
      <rPr>
        <sz val="11"/>
        <color theme="1"/>
        <rFont val="Calibri"/>
        <family val="2"/>
        <scheme val="minor"/>
      </rPr>
      <t xml:space="preserve">pour qu’ils montrent les 3 </t>
    </r>
  </si>
  <si>
    <r>
      <rPr>
        <sz val="11"/>
        <color theme="1"/>
        <rFont val="Calibri"/>
        <family val="2"/>
        <scheme val="minor"/>
      </rPr>
      <t>fonds séparément.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</si>
  <si>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</si>
  <si>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la façon de présenter les états financiers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</si>
  <si>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</si>
  <si>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</si>
  <si>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</si>
  <si>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</si>
  <si>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</si>
  <si>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</si>
  <si>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</si>
  <si>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</si>
  <si>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</si>
  <si>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Total</t>
    </r>
  </si>
  <si>
    <r>
      <rPr>
        <sz val="11"/>
        <color theme="1"/>
        <rFont val="Calibri"/>
        <family val="2"/>
        <scheme val="minor"/>
      </rPr>
      <t>Le total représente</t>
    </r>
  </si>
  <si>
    <r>
      <rPr>
        <sz val="11"/>
        <color theme="1"/>
        <rFont val="Calibri"/>
        <family val="2"/>
        <scheme val="minor"/>
      </rPr>
      <t>les états financiers tels qu’ils</t>
    </r>
  </si>
  <si>
    <r>
      <rPr>
        <sz val="11"/>
        <color theme="1"/>
        <rFont val="Calibri"/>
        <family val="2"/>
        <scheme val="minor"/>
      </rPr>
      <t>sont actuellement présentés.</t>
    </r>
  </si>
  <si>
    <t xml:space="preserve"> </t>
  </si>
  <si>
    <r>
      <rPr>
        <sz val="11"/>
        <color theme="1"/>
        <rFont val="Calibri"/>
        <family val="2"/>
        <scheme val="minor"/>
      </rPr>
      <t>La motion changerait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</si>
  <si>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</si>
  <si>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</si>
  <si>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</si>
  <si>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pour qu’ils montrent les 3 </t>
    </r>
  </si>
  <si>
    <r>
      <rPr>
        <sz val="11"/>
        <color theme="1"/>
        <rFont val="Calibri"/>
        <family val="2"/>
        <scheme val="minor"/>
      </rPr>
      <t>fonds séparément.</t>
    </r>
  </si>
  <si>
    <r>
      <rPr>
        <sz val="11"/>
        <color theme="1"/>
        <rFont val="Calibri"/>
        <family val="2"/>
        <scheme val="minor"/>
      </rPr>
      <t xml:space="preserve"> </t>
    </r>
  </si>
  <si>
    <t xml:space="preserve"> </t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</si>
  <si>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</si>
  <si>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u val="singleAccounting"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</si>
  <si>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</si>
  <si>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</si>
  <si>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</t>
    </r>
  </si>
  <si>
    <t>Fonds</t>
  </si>
  <si>
    <t>d'administration</t>
  </si>
  <si>
    <t>de grève</t>
  </si>
  <si>
    <t>de négociation</t>
  </si>
  <si>
    <t>les états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</si>
</sst>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0" fillId="2" borderId="3" xfId="1" applyNumberFormat="1" applyFont="1" applyFill="1" applyBorder="1"/>
    <xf numFmtId="165" fontId="3" fillId="2" borderId="3" xfId="1" applyNumberFormat="1" applyFont="1" applyFill="1" applyBorder="1"/>
    <xf numFmtId="165" fontId="0" fillId="2" borderId="2" xfId="1" applyNumberFormat="1" applyFont="1" applyFill="1" applyBorder="1"/>
    <xf numFmtId="0" fontId="0" fillId="3" borderId="3" xfId="0" applyFill="1" applyBorder="1" applyAlignment="1">
      <alignment horizontal="center"/>
    </xf>
    <xf numFmtId="165" fontId="0" fillId="3" borderId="3" xfId="1" applyNumberFormat="1" applyFont="1" applyFill="1" applyBorder="1"/>
    <xf numFmtId="165" fontId="3" fillId="3" borderId="3" xfId="1" applyNumberFormat="1" applyFont="1" applyFill="1" applyBorder="1"/>
    <xf numFmtId="0" fontId="0" fillId="3" borderId="2" xfId="0" applyFill="1" applyBorder="1"/>
    <xf numFmtId="0" fontId="0" fillId="4" borderId="3" xfId="0" applyFill="1" applyBorder="1"/>
    <xf numFmtId="165" fontId="0" fillId="4" borderId="3" xfId="1" applyNumberFormat="1" applyFont="1" applyFill="1" applyBorder="1"/>
    <xf numFmtId="165" fontId="3" fillId="4" borderId="3" xfId="1" applyNumberFormat="1" applyFont="1" applyFill="1" applyBorder="1"/>
    <xf numFmtId="0" fontId="0" fillId="4" borderId="2" xfId="0" applyFill="1" applyBorder="1"/>
    <xf numFmtId="0" fontId="0" fillId="5" borderId="3" xfId="0" applyFill="1" applyBorder="1"/>
    <xf numFmtId="165" fontId="3" fillId="5" borderId="3" xfId="1" applyNumberFormat="1" applyFont="1" applyFill="1" applyBorder="1"/>
    <xf numFmtId="0" fontId="0" fillId="5" borderId="2" xfId="0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165" fontId="3" fillId="6" borderId="3" xfId="1" applyNumberFormat="1" applyFont="1" applyFill="1" applyBorder="1"/>
    <xf numFmtId="0" fontId="0" fillId="6" borderId="2" xfId="0" applyFill="1" applyBorder="1"/>
    <xf numFmtId="165" fontId="0" fillId="5" borderId="3" xfId="0" applyNumberFormat="1" applyFill="1" applyBorder="1"/>
    <xf numFmtId="165" fontId="3" fillId="5" borderId="3" xfId="0" applyNumberFormat="1" applyFont="1" applyFill="1" applyBorder="1"/>
    <xf numFmtId="165" fontId="4" fillId="2" borderId="3" xfId="1" applyNumberFormat="1" applyFont="1" applyFill="1" applyBorder="1"/>
    <xf numFmtId="165" fontId="4" fillId="3" borderId="3" xfId="1" applyNumberFormat="1" applyFont="1" applyFill="1" applyBorder="1"/>
    <xf numFmtId="165" fontId="4" fillId="5" borderId="3" xfId="1" applyNumberFormat="1" applyFont="1" applyFill="1" applyBorder="1"/>
    <xf numFmtId="165" fontId="4" fillId="4" borderId="3" xfId="1" applyNumberFormat="1" applyFont="1" applyFill="1" applyBorder="1"/>
    <xf numFmtId="165" fontId="0" fillId="7" borderId="3" xfId="1" applyNumberFormat="1" applyFont="1" applyFill="1" applyBorder="1"/>
    <xf numFmtId="166" fontId="5" fillId="7" borderId="3" xfId="1" applyNumberFormat="1" applyFont="1" applyFill="1" applyBorder="1"/>
    <xf numFmtId="165" fontId="0" fillId="8" borderId="3" xfId="1" applyNumberFormat="1" applyFont="1" applyFill="1" applyBorder="1"/>
    <xf numFmtId="166" fontId="5" fillId="8" borderId="3" xfId="1" applyNumberFormat="1" applyFont="1" applyFill="1" applyBorder="1"/>
    <xf numFmtId="165" fontId="0" fillId="9" borderId="3" xfId="0" applyNumberFormat="1" applyFill="1" applyBorder="1"/>
    <xf numFmtId="166" fontId="5" fillId="9" borderId="3" xfId="1" applyNumberFormat="1" applyFont="1" applyFill="1" applyBorder="1"/>
    <xf numFmtId="165" fontId="3" fillId="8" borderId="3" xfId="1" applyNumberFormat="1" applyFont="1" applyFill="1" applyBorder="1"/>
    <xf numFmtId="165" fontId="0" fillId="10" borderId="3" xfId="1" applyNumberFormat="1" applyFont="1" applyFill="1" applyBorder="1"/>
    <xf numFmtId="165" fontId="3" fillId="10" borderId="3" xfId="1" applyNumberFormat="1" applyFont="1" applyFill="1" applyBorder="1"/>
    <xf numFmtId="166" fontId="6" fillId="8" borderId="3" xfId="1" applyNumberFormat="1" applyFont="1" applyFill="1" applyBorder="1"/>
    <xf numFmtId="165" fontId="4" fillId="10" borderId="3" xfId="1" applyNumberFormat="1" applyFont="1" applyFill="1" applyBorder="1"/>
    <xf numFmtId="166" fontId="7" fillId="4" borderId="3" xfId="1" applyNumberFormat="1" applyFont="1" applyFill="1" applyBorder="1"/>
    <xf numFmtId="164" fontId="0" fillId="0" borderId="0" xfId="0" applyNumberFormat="1"/>
    <xf numFmtId="165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5" fontId="2" fillId="11" borderId="4" xfId="1" applyNumberFormat="1" applyFont="1" applyFill="1" applyBorder="1" applyAlignment="1">
      <alignment horizontal="center"/>
    </xf>
    <xf numFmtId="165" fontId="2" fillId="11" borderId="5" xfId="1" applyNumberFormat="1" applyFont="1" applyFill="1" applyBorder="1" applyAlignment="1">
      <alignment horizontal="center"/>
    </xf>
    <xf numFmtId="165" fontId="2" fillId="11" borderId="6" xfId="1" applyNumberFormat="1" applyFont="1" applyFill="1" applyBorder="1" applyAlignment="1">
      <alignment horizontal="center"/>
    </xf>
    <xf numFmtId="165" fontId="2" fillId="6" borderId="4" xfId="1" applyNumberFormat="1" applyFont="1" applyFill="1" applyBorder="1" applyAlignment="1">
      <alignment horizontal="center"/>
    </xf>
    <xf numFmtId="165" fontId="2" fillId="6" borderId="5" xfId="1" applyNumberFormat="1" applyFont="1" applyFill="1" applyBorder="1" applyAlignment="1">
      <alignment horizontal="center"/>
    </xf>
    <xf numFmtId="165" fontId="2" fillId="6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5D9F1"/>
      <color rgb="FFEBF1DE"/>
      <color rgb="FFE4DFEC"/>
      <color rgb="FFFDE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tabSelected="1" zoomScale="120" zoomScaleNormal="120" workbookViewId="0">
      <pane ySplit="4" topLeftCell="A5" activePane="bottomLeft" state="frozen"/>
      <selection pane="bottomLeft" activeCell="D40" sqref="D40"/>
    </sheetView>
  </sheetViews>
  <sheetFormatPr defaultRowHeight="15" x14ac:dyDescent="0.25"/>
  <cols>
    <col min="2" max="2" width="2.140625" customWidth="1"/>
    <col min="3" max="3" width="3.140625" customWidth="1"/>
    <col min="6" max="7" width="8.85546875" customWidth="1"/>
    <col min="8" max="8" width="17.140625" style="1" customWidth="1"/>
    <col min="9" max="9" width="14" customWidth="1"/>
    <col min="10" max="10" width="14.140625" customWidth="1"/>
    <col min="11" max="11" width="12.140625" bestFit="1" customWidth="1"/>
    <col min="12" max="12" width="13.42578125" customWidth="1"/>
  </cols>
  <sheetData>
    <row r="2" spans="2:14" x14ac:dyDescent="0.25">
      <c r="H2" s="50" t="s">
        <v>45</v>
      </c>
      <c r="I2" s="51"/>
      <c r="J2" s="51"/>
      <c r="K2" s="51"/>
      <c r="L2" s="52"/>
      <c r="N2" t="s">
        <v>46</v>
      </c>
    </row>
    <row r="3" spans="2:14" x14ac:dyDescent="0.25">
      <c r="H3" s="40" t="s">
        <v>81</v>
      </c>
      <c r="I3" s="41" t="s">
        <v>81</v>
      </c>
      <c r="J3" s="42" t="s">
        <v>81</v>
      </c>
      <c r="K3" s="48" t="s">
        <v>24</v>
      </c>
      <c r="L3" s="43" t="s">
        <v>17</v>
      </c>
      <c r="N3" t="s">
        <v>47</v>
      </c>
    </row>
    <row r="4" spans="2:14" x14ac:dyDescent="0.25">
      <c r="H4" s="44" t="s">
        <v>82</v>
      </c>
      <c r="I4" s="45" t="s">
        <v>83</v>
      </c>
      <c r="J4" s="46" t="s">
        <v>84</v>
      </c>
      <c r="K4" s="49"/>
      <c r="L4" s="47"/>
      <c r="N4" t="s">
        <v>48</v>
      </c>
    </row>
    <row r="5" spans="2:14" x14ac:dyDescent="0.25">
      <c r="B5" s="2" t="s">
        <v>23</v>
      </c>
      <c r="H5" s="3"/>
      <c r="I5" s="6"/>
      <c r="J5" s="10"/>
      <c r="K5" s="17"/>
      <c r="L5" s="14"/>
      <c r="N5" t="s">
        <v>20</v>
      </c>
    </row>
    <row r="6" spans="2:14" x14ac:dyDescent="0.25">
      <c r="C6" t="s">
        <v>0</v>
      </c>
      <c r="H6" s="3">
        <v>8493260</v>
      </c>
      <c r="I6" s="7"/>
      <c r="J6" s="11"/>
      <c r="K6" s="18"/>
      <c r="L6" s="21">
        <f>SUM(H6:J6)</f>
        <v>8493260</v>
      </c>
      <c r="N6" t="s">
        <v>49</v>
      </c>
    </row>
    <row r="7" spans="2:14" x14ac:dyDescent="0.25">
      <c r="C7" t="s">
        <v>14</v>
      </c>
      <c r="H7" s="3" t="s">
        <v>52</v>
      </c>
      <c r="I7" s="7"/>
      <c r="J7" s="11"/>
      <c r="K7" s="18"/>
      <c r="L7" s="21">
        <f>SUM(H7:J7)</f>
        <v>0</v>
      </c>
      <c r="N7" t="s">
        <v>53</v>
      </c>
    </row>
    <row r="8" spans="2:14" x14ac:dyDescent="0.25">
      <c r="D8" t="s">
        <v>25</v>
      </c>
      <c r="H8" s="3">
        <v>5517250</v>
      </c>
      <c r="I8" s="7"/>
      <c r="J8" s="11"/>
      <c r="K8" s="18"/>
      <c r="L8" s="21">
        <f>SUM(H8:K8)</f>
        <v>5517250</v>
      </c>
      <c r="N8" t="s">
        <v>50</v>
      </c>
    </row>
    <row r="9" spans="2:14" x14ac:dyDescent="0.25">
      <c r="D9" t="s">
        <v>26</v>
      </c>
      <c r="H9" s="3">
        <f>5926524-5517250</f>
        <v>409274</v>
      </c>
      <c r="I9" s="7" t="s">
        <v>54</v>
      </c>
      <c r="J9" s="11"/>
      <c r="K9" s="18"/>
      <c r="L9" s="21">
        <f>SUM(H9:K9)</f>
        <v>409274</v>
      </c>
      <c r="N9" t="s">
        <v>51</v>
      </c>
    </row>
    <row r="10" spans="2:14" x14ac:dyDescent="0.25">
      <c r="C10" t="s">
        <v>1</v>
      </c>
      <c r="H10" s="3">
        <v>89866</v>
      </c>
      <c r="I10" s="7"/>
      <c r="J10" s="11"/>
      <c r="K10" s="18"/>
      <c r="L10" s="21">
        <f>SUM(H10:J10)</f>
        <v>89866</v>
      </c>
    </row>
    <row r="11" spans="2:14" x14ac:dyDescent="0.25">
      <c r="C11" t="s">
        <v>2</v>
      </c>
      <c r="H11" s="3">
        <v>537489</v>
      </c>
      <c r="I11" s="7"/>
      <c r="J11" s="11"/>
      <c r="K11" s="18"/>
      <c r="L11" s="21">
        <f>SUM(H11:J11)</f>
        <v>537489</v>
      </c>
    </row>
    <row r="12" spans="2:14" x14ac:dyDescent="0.25">
      <c r="C12" t="s">
        <v>3</v>
      </c>
      <c r="H12" s="3">
        <v>2566202</v>
      </c>
      <c r="I12" s="7"/>
      <c r="J12" s="11"/>
      <c r="K12" s="18"/>
      <c r="L12" s="21">
        <f>SUM(H12:J12)</f>
        <v>2566202</v>
      </c>
    </row>
    <row r="13" spans="2:14" ht="17.25" x14ac:dyDescent="0.4">
      <c r="H13" s="4">
        <f>SUM(H6:H12)</f>
        <v>17613341</v>
      </c>
      <c r="I13" s="7"/>
      <c r="J13" s="11"/>
      <c r="K13" s="18"/>
      <c r="L13" s="21">
        <f>SUM(L6:L12)</f>
        <v>17613341</v>
      </c>
    </row>
    <row r="14" spans="2:14" x14ac:dyDescent="0.25">
      <c r="H14" s="3"/>
      <c r="I14" s="7"/>
      <c r="J14" s="11"/>
      <c r="K14" s="18"/>
      <c r="L14" s="14"/>
    </row>
    <row r="15" spans="2:14" x14ac:dyDescent="0.25">
      <c r="C15" t="s">
        <v>4</v>
      </c>
      <c r="H15" s="3">
        <v>16525808</v>
      </c>
      <c r="I15" s="7"/>
      <c r="J15" s="11"/>
      <c r="K15" s="27"/>
      <c r="L15" s="21">
        <f>SUM(H15:J15)</f>
        <v>16525808</v>
      </c>
    </row>
    <row r="16" spans="2:14" x14ac:dyDescent="0.25">
      <c r="C16" t="s">
        <v>18</v>
      </c>
      <c r="H16" s="3"/>
      <c r="I16" s="7">
        <v>12663925</v>
      </c>
      <c r="J16" s="11"/>
      <c r="K16" s="28">
        <v>-12663925</v>
      </c>
      <c r="L16" s="21">
        <f>SUM(H16:K16)</f>
        <v>0</v>
      </c>
    </row>
    <row r="17" spans="2:12" x14ac:dyDescent="0.25">
      <c r="C17" t="s">
        <v>21</v>
      </c>
      <c r="H17" s="3">
        <v>101072</v>
      </c>
      <c r="I17" s="7"/>
      <c r="J17" s="11"/>
      <c r="K17" s="28">
        <f>-H17</f>
        <v>-101072</v>
      </c>
      <c r="L17" s="21">
        <f>SUM(H17:K17)</f>
        <v>0</v>
      </c>
    </row>
    <row r="18" spans="2:12" x14ac:dyDescent="0.25">
      <c r="H18" s="3"/>
      <c r="I18" s="7"/>
      <c r="J18" s="11"/>
      <c r="K18" s="18"/>
      <c r="L18" s="14"/>
    </row>
    <row r="19" spans="2:12" x14ac:dyDescent="0.25">
      <c r="C19" t="s">
        <v>15</v>
      </c>
      <c r="H19" s="3">
        <v>12000000</v>
      </c>
      <c r="I19" s="7"/>
      <c r="J19" s="11"/>
      <c r="K19" s="18"/>
      <c r="L19" s="21">
        <f>SUM(H19:J19)</f>
        <v>12000000</v>
      </c>
    </row>
    <row r="20" spans="2:12" x14ac:dyDescent="0.25">
      <c r="H20" s="3"/>
      <c r="I20" s="7"/>
      <c r="J20" s="11"/>
      <c r="K20" s="18"/>
      <c r="L20" s="14"/>
    </row>
    <row r="21" spans="2:12" x14ac:dyDescent="0.25">
      <c r="C21" t="s">
        <v>5</v>
      </c>
      <c r="H21" s="3">
        <v>1000000</v>
      </c>
      <c r="I21" s="7"/>
      <c r="J21" s="11"/>
      <c r="K21" s="18"/>
      <c r="L21" s="21">
        <f>SUM(H21:J21)</f>
        <v>1000000</v>
      </c>
    </row>
    <row r="22" spans="2:12" x14ac:dyDescent="0.25">
      <c r="H22" s="3"/>
      <c r="I22" s="7"/>
      <c r="J22" s="11"/>
      <c r="K22" s="18"/>
      <c r="L22" s="14"/>
    </row>
    <row r="23" spans="2:12" ht="17.25" x14ac:dyDescent="0.4">
      <c r="C23" t="s">
        <v>6</v>
      </c>
      <c r="H23" s="4">
        <v>2639896</v>
      </c>
      <c r="I23" s="8">
        <v>0</v>
      </c>
      <c r="J23" s="11"/>
      <c r="K23" s="18"/>
      <c r="L23" s="22">
        <f>SUM(H23:J23)</f>
        <v>2639896</v>
      </c>
    </row>
    <row r="24" spans="2:12" x14ac:dyDescent="0.25">
      <c r="H24" s="3"/>
      <c r="I24" s="7"/>
      <c r="J24" s="11"/>
      <c r="K24" s="18"/>
      <c r="L24" s="14"/>
    </row>
    <row r="25" spans="2:12" ht="17.25" x14ac:dyDescent="0.4">
      <c r="H25" s="23">
        <f>SUM(H13:H23)</f>
        <v>49880117</v>
      </c>
      <c r="I25" s="24">
        <f>SUM(I16:I24)</f>
        <v>12663925</v>
      </c>
      <c r="J25" s="26">
        <v>0</v>
      </c>
      <c r="K25" s="18"/>
      <c r="L25" s="25">
        <f>SUM(L13:L23)</f>
        <v>49779045</v>
      </c>
    </row>
    <row r="26" spans="2:12" x14ac:dyDescent="0.25">
      <c r="H26" s="3"/>
      <c r="I26" s="7"/>
      <c r="J26" s="11"/>
      <c r="K26" s="18"/>
      <c r="L26" s="14"/>
    </row>
    <row r="27" spans="2:12" x14ac:dyDescent="0.25">
      <c r="B27" s="2" t="s">
        <v>27</v>
      </c>
      <c r="H27" s="3"/>
      <c r="I27" s="7"/>
      <c r="J27" s="11"/>
      <c r="K27" s="18"/>
      <c r="L27" s="14"/>
    </row>
    <row r="28" spans="2:12" x14ac:dyDescent="0.25">
      <c r="C28" t="s">
        <v>7</v>
      </c>
      <c r="H28" s="3">
        <v>3418966</v>
      </c>
      <c r="I28" s="7"/>
      <c r="J28" s="11"/>
      <c r="K28" s="18"/>
      <c r="L28" s="21">
        <f>SUM(H28:J28)</f>
        <v>3418966</v>
      </c>
    </row>
    <row r="29" spans="2:12" x14ac:dyDescent="0.25">
      <c r="C29" t="s">
        <v>43</v>
      </c>
      <c r="H29" s="3">
        <v>941591</v>
      </c>
      <c r="I29" s="7"/>
      <c r="J29" s="11"/>
      <c r="K29" s="18"/>
      <c r="L29" s="21">
        <f>SUM(H29:J29)</f>
        <v>941591</v>
      </c>
    </row>
    <row r="30" spans="2:12" x14ac:dyDescent="0.25">
      <c r="H30" s="3"/>
      <c r="I30" s="7"/>
      <c r="J30" s="11"/>
      <c r="K30" s="18"/>
      <c r="L30" s="14"/>
    </row>
    <row r="31" spans="2:12" x14ac:dyDescent="0.25">
      <c r="C31" t="s">
        <v>19</v>
      </c>
      <c r="H31" s="3">
        <v>12663925</v>
      </c>
      <c r="I31" s="7"/>
      <c r="J31" s="11"/>
      <c r="K31" s="18">
        <v>12663925</v>
      </c>
      <c r="L31" s="21">
        <f>H31-K31</f>
        <v>0</v>
      </c>
    </row>
    <row r="32" spans="2:12" x14ac:dyDescent="0.25">
      <c r="C32" t="s">
        <v>22</v>
      </c>
      <c r="H32" s="3"/>
      <c r="I32" s="7"/>
      <c r="J32" s="11">
        <v>101072</v>
      </c>
      <c r="K32" s="18">
        <f>J32</f>
        <v>101072</v>
      </c>
      <c r="L32" s="21">
        <f>J32-K32</f>
        <v>0</v>
      </c>
    </row>
    <row r="33" spans="2:12" x14ac:dyDescent="0.25">
      <c r="H33" s="3"/>
      <c r="I33" s="7"/>
      <c r="J33" s="11"/>
      <c r="K33" s="18"/>
      <c r="L33" s="14"/>
    </row>
    <row r="34" spans="2:12" x14ac:dyDescent="0.25">
      <c r="C34" t="s">
        <v>16</v>
      </c>
      <c r="H34" s="3">
        <v>1707958</v>
      </c>
      <c r="I34" s="7"/>
      <c r="J34" s="11"/>
      <c r="K34" s="18"/>
      <c r="L34" s="21">
        <f>SUM(H34:J34)</f>
        <v>1707958</v>
      </c>
    </row>
    <row r="35" spans="2:12" ht="17.25" x14ac:dyDescent="0.4">
      <c r="C35" t="s">
        <v>55</v>
      </c>
      <c r="H35" s="4" t="s">
        <v>56</v>
      </c>
      <c r="I35" s="8" t="s">
        <v>57</v>
      </c>
      <c r="J35" s="12" t="s">
        <v>58</v>
      </c>
      <c r="K35" s="19"/>
      <c r="L35" s="22" t="s">
        <v>59</v>
      </c>
    </row>
    <row r="36" spans="2:12" ht="17.25" x14ac:dyDescent="0.4">
      <c r="H36" s="4">
        <f>SUM(H28:H35)</f>
        <v>18732440</v>
      </c>
      <c r="I36" s="8">
        <f>SUM(I28:I35)</f>
        <v>0</v>
      </c>
      <c r="J36" s="12">
        <f>SUM(J28:J35)</f>
        <v>101072</v>
      </c>
      <c r="K36" s="19"/>
      <c r="L36" s="22">
        <f>SUM(L28:L35)</f>
        <v>6068515</v>
      </c>
    </row>
    <row r="37" spans="2:12" x14ac:dyDescent="0.25">
      <c r="H37" s="3"/>
      <c r="I37" s="7"/>
      <c r="J37" s="11"/>
      <c r="K37" s="18"/>
      <c r="L37" s="14"/>
    </row>
    <row r="38" spans="2:12" x14ac:dyDescent="0.25">
      <c r="B38" s="2" t="s">
        <v>8</v>
      </c>
      <c r="H38" s="3"/>
      <c r="I38" s="7"/>
      <c r="J38" s="11"/>
      <c r="K38" s="18"/>
      <c r="L38" s="14"/>
    </row>
    <row r="39" spans="2:12" x14ac:dyDescent="0.25">
      <c r="C39" t="s">
        <v>9</v>
      </c>
      <c r="H39" s="3">
        <v>2639896</v>
      </c>
      <c r="I39" s="7"/>
      <c r="J39" s="11"/>
      <c r="K39" s="18"/>
      <c r="L39" s="21">
        <f>SUM(H39:J39)</f>
        <v>2639896</v>
      </c>
    </row>
    <row r="40" spans="2:12" x14ac:dyDescent="0.25">
      <c r="C40" t="s">
        <v>10</v>
      </c>
      <c r="H40" s="3" t="s">
        <v>60</v>
      </c>
      <c r="I40" s="7">
        <v>12663925</v>
      </c>
      <c r="J40" s="29"/>
      <c r="K40" s="18"/>
      <c r="L40" s="31">
        <f>SUM(H40:J40)</f>
        <v>12663925</v>
      </c>
    </row>
    <row r="41" spans="2:12" x14ac:dyDescent="0.25">
      <c r="C41" t="s">
        <v>11</v>
      </c>
      <c r="H41" s="3" t="s">
        <v>61</v>
      </c>
      <c r="I41" s="7"/>
      <c r="J41" s="30">
        <v>-101072</v>
      </c>
      <c r="K41" s="18"/>
      <c r="L41" s="32">
        <f>SUM(H41:K41)</f>
        <v>-101072</v>
      </c>
    </row>
    <row r="42" spans="2:12" x14ac:dyDescent="0.25">
      <c r="C42" t="s">
        <v>12</v>
      </c>
      <c r="H42" s="3">
        <v>570000</v>
      </c>
      <c r="I42" s="34"/>
      <c r="J42" s="11"/>
      <c r="K42" s="18"/>
      <c r="L42" s="21">
        <f>SUM(H42:J42)</f>
        <v>570000</v>
      </c>
    </row>
    <row r="43" spans="2:12" x14ac:dyDescent="0.25">
      <c r="C43" t="s">
        <v>13</v>
      </c>
      <c r="H43" s="3">
        <v>27937781</v>
      </c>
      <c r="I43" s="34">
        <v>0</v>
      </c>
      <c r="J43" s="11">
        <v>0</v>
      </c>
      <c r="K43" s="18"/>
      <c r="L43" s="21">
        <f>SUM(H43:J43)</f>
        <v>27937781</v>
      </c>
    </row>
    <row r="44" spans="2:12" ht="17.25" x14ac:dyDescent="0.4">
      <c r="H44" s="4">
        <f>SUM(H39:H43)</f>
        <v>31147677</v>
      </c>
      <c r="I44" s="35">
        <f>SUM(I39:I43)</f>
        <v>12663925</v>
      </c>
      <c r="J44" s="36">
        <f>SUM(J39:J43)</f>
        <v>-101072</v>
      </c>
      <c r="K44" s="19"/>
      <c r="L44" s="15">
        <f>SUM(L39:L43)</f>
        <v>43710530</v>
      </c>
    </row>
    <row r="45" spans="2:12" x14ac:dyDescent="0.25">
      <c r="H45" s="3"/>
      <c r="I45" s="7"/>
      <c r="J45" s="11"/>
      <c r="K45" s="18"/>
      <c r="L45" s="14"/>
    </row>
    <row r="46" spans="2:12" ht="17.25" x14ac:dyDescent="0.4">
      <c r="H46" s="23">
        <f>H36+H44</f>
        <v>49880117</v>
      </c>
      <c r="I46" s="24">
        <f>I44</f>
        <v>12663925</v>
      </c>
      <c r="J46" s="26">
        <v>0</v>
      </c>
      <c r="K46" s="18">
        <f>SUM(K6:K45)</f>
        <v>0</v>
      </c>
      <c r="L46" s="25">
        <f>L36+L44</f>
        <v>49779045</v>
      </c>
    </row>
    <row r="47" spans="2:12" ht="6.6" customHeight="1" x14ac:dyDescent="0.25">
      <c r="H47" s="5"/>
      <c r="I47" s="9"/>
      <c r="J47" s="13"/>
      <c r="K47" s="20"/>
      <c r="L47" s="16"/>
    </row>
  </sheetData>
  <mergeCells count="1">
    <mergeCell ref="H2:L2"/>
  </mergeCells>
  <pageMargins left="0.7" right="0.7" top="0.75" bottom="0.75" header="0.3" footer="0.3"/>
  <pageSetup orientation="portrait" r:id="rId1"/>
  <ignoredErrors>
    <ignoredError sqref="L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zoomScale="120" zoomScaleNormal="120" workbookViewId="0">
      <pane ySplit="4" topLeftCell="A5" activePane="bottomLeft" state="frozen"/>
      <selection pane="bottomLeft" activeCell="G3" sqref="G3:I4"/>
    </sheetView>
  </sheetViews>
  <sheetFormatPr defaultRowHeight="15" x14ac:dyDescent="0.25"/>
  <cols>
    <col min="2" max="2" width="2.140625" customWidth="1"/>
    <col min="3" max="3" width="3.140625" customWidth="1"/>
    <col min="7" max="7" width="16.42578125" style="1" customWidth="1"/>
    <col min="8" max="8" width="13.28515625" customWidth="1"/>
    <col min="9" max="9" width="13.85546875" customWidth="1"/>
    <col min="10" max="10" width="12.42578125" bestFit="1" customWidth="1"/>
    <col min="12" max="12" width="10.42578125" bestFit="1" customWidth="1"/>
  </cols>
  <sheetData>
    <row r="2" spans="2:12" x14ac:dyDescent="0.25">
      <c r="G2" s="53" t="s">
        <v>44</v>
      </c>
      <c r="H2" s="54"/>
      <c r="I2" s="54"/>
      <c r="J2" s="55"/>
      <c r="L2" t="s">
        <v>62</v>
      </c>
    </row>
    <row r="3" spans="2:12" x14ac:dyDescent="0.25">
      <c r="G3" s="40" t="s">
        <v>81</v>
      </c>
      <c r="H3" s="41" t="s">
        <v>81</v>
      </c>
      <c r="I3" s="42" t="s">
        <v>81</v>
      </c>
      <c r="J3" s="43" t="s">
        <v>63</v>
      </c>
      <c r="L3" t="s">
        <v>64</v>
      </c>
    </row>
    <row r="4" spans="2:12" x14ac:dyDescent="0.25">
      <c r="G4" s="44" t="s">
        <v>82</v>
      </c>
      <c r="H4" s="45" t="s">
        <v>83</v>
      </c>
      <c r="I4" s="46" t="s">
        <v>84</v>
      </c>
      <c r="J4" s="47"/>
      <c r="L4" t="s">
        <v>65</v>
      </c>
    </row>
    <row r="5" spans="2:12" x14ac:dyDescent="0.25">
      <c r="B5" s="2" t="s">
        <v>28</v>
      </c>
      <c r="G5" s="3"/>
      <c r="H5" s="6"/>
      <c r="I5" s="10"/>
      <c r="J5" s="14"/>
      <c r="L5" t="s">
        <v>66</v>
      </c>
    </row>
    <row r="6" spans="2:12" x14ac:dyDescent="0.25">
      <c r="C6" t="s">
        <v>29</v>
      </c>
      <c r="G6" s="3">
        <f>53496354-1524509</f>
        <v>51971845</v>
      </c>
      <c r="H6" s="7"/>
      <c r="I6" s="11">
        <v>1524509</v>
      </c>
      <c r="J6" s="21">
        <f>SUM(G6:I6)</f>
        <v>53496354</v>
      </c>
      <c r="L6" s="39" t="s">
        <v>67</v>
      </c>
    </row>
    <row r="7" spans="2:12" x14ac:dyDescent="0.25">
      <c r="C7" t="s">
        <v>30</v>
      </c>
      <c r="G7" s="3">
        <f>1964065-652825</f>
        <v>1311240</v>
      </c>
      <c r="H7" s="7">
        <v>652825</v>
      </c>
      <c r="I7" s="11"/>
      <c r="J7" s="21">
        <f>SUM(G7:I7)</f>
        <v>1964065</v>
      </c>
      <c r="L7" t="s">
        <v>68</v>
      </c>
    </row>
    <row r="8" spans="2:12" ht="17.25" x14ac:dyDescent="0.4">
      <c r="C8" t="s">
        <v>31</v>
      </c>
      <c r="G8" s="3">
        <v>461068</v>
      </c>
      <c r="H8" s="7" t="s">
        <v>69</v>
      </c>
      <c r="I8" s="11" t="s">
        <v>70</v>
      </c>
      <c r="J8" s="21">
        <f>SUM(G8:I8)</f>
        <v>461068</v>
      </c>
      <c r="L8" t="s">
        <v>85</v>
      </c>
    </row>
    <row r="9" spans="2:12" x14ac:dyDescent="0.25">
      <c r="D9" t="s">
        <v>71</v>
      </c>
      <c r="G9" s="3">
        <f>SUM(G6:G8)</f>
        <v>53744153</v>
      </c>
      <c r="H9" s="7">
        <f>SUM(H7:H8)</f>
        <v>652825</v>
      </c>
      <c r="I9" s="11">
        <f>SUM(I6:I8)</f>
        <v>1524509</v>
      </c>
      <c r="J9" s="21">
        <f>SUM(J6:J8)</f>
        <v>55921487</v>
      </c>
      <c r="L9" t="s">
        <v>72</v>
      </c>
    </row>
    <row r="10" spans="2:12" x14ac:dyDescent="0.25">
      <c r="G10" s="3"/>
      <c r="H10" s="7"/>
      <c r="I10" s="11"/>
      <c r="J10" s="21"/>
      <c r="L10" t="s">
        <v>73</v>
      </c>
    </row>
    <row r="11" spans="2:12" x14ac:dyDescent="0.25">
      <c r="B11" s="2" t="s">
        <v>32</v>
      </c>
      <c r="G11" s="3" t="s">
        <v>74</v>
      </c>
      <c r="H11" s="7"/>
      <c r="I11" s="11"/>
      <c r="J11" s="21" t="s">
        <v>75</v>
      </c>
    </row>
    <row r="12" spans="2:12" x14ac:dyDescent="0.25">
      <c r="B12" s="2"/>
      <c r="C12" t="s">
        <v>37</v>
      </c>
      <c r="G12" s="3"/>
      <c r="H12" s="7"/>
      <c r="I12" s="11"/>
      <c r="J12" s="21"/>
    </row>
    <row r="13" spans="2:12" x14ac:dyDescent="0.25">
      <c r="D13" t="s">
        <v>33</v>
      </c>
      <c r="G13" s="3">
        <v>26311903</v>
      </c>
      <c r="H13" s="7"/>
      <c r="I13" s="11"/>
      <c r="J13" s="21">
        <f>SUM(G13:I13)</f>
        <v>26311903</v>
      </c>
    </row>
    <row r="14" spans="2:12" x14ac:dyDescent="0.25">
      <c r="D14" t="s">
        <v>34</v>
      </c>
      <c r="G14" s="3">
        <v>895192</v>
      </c>
      <c r="H14" s="7"/>
      <c r="I14" s="11"/>
      <c r="J14" s="21">
        <f>SUM(G14:I14)</f>
        <v>895192</v>
      </c>
    </row>
    <row r="15" spans="2:12" x14ac:dyDescent="0.25">
      <c r="D15" t="s">
        <v>35</v>
      </c>
      <c r="G15" s="3">
        <v>3283068</v>
      </c>
      <c r="H15" s="7"/>
      <c r="I15" s="11"/>
      <c r="J15" s="21">
        <f>SUM(G15:I15)</f>
        <v>3283068</v>
      </c>
    </row>
    <row r="16" spans="2:12" ht="17.25" x14ac:dyDescent="0.4">
      <c r="D16" t="s">
        <v>36</v>
      </c>
      <c r="G16" s="4">
        <v>3348518</v>
      </c>
      <c r="H16" s="35" t="s">
        <v>76</v>
      </c>
      <c r="I16" s="12" t="s">
        <v>77</v>
      </c>
      <c r="J16" s="22">
        <f>SUM(G16:I16)</f>
        <v>3348518</v>
      </c>
    </row>
    <row r="17" spans="3:10" ht="17.25" x14ac:dyDescent="0.4">
      <c r="C17" t="s">
        <v>78</v>
      </c>
      <c r="G17" s="4">
        <f>SUM(G13:G16)</f>
        <v>33838681</v>
      </c>
      <c r="H17" s="35">
        <f>SUM(H13:H16)</f>
        <v>0</v>
      </c>
      <c r="I17" s="12">
        <f>SUM(I13:I16)</f>
        <v>0</v>
      </c>
      <c r="J17" s="22">
        <f>SUM(G17:I17)</f>
        <v>33838681</v>
      </c>
    </row>
    <row r="18" spans="3:10" x14ac:dyDescent="0.25">
      <c r="C18" t="s">
        <v>38</v>
      </c>
      <c r="G18" s="3"/>
      <c r="H18" s="7"/>
      <c r="I18" s="11"/>
      <c r="J18" s="14"/>
    </row>
    <row r="19" spans="3:10" x14ac:dyDescent="0.25">
      <c r="C19" t="s">
        <v>79</v>
      </c>
      <c r="D19" t="s">
        <v>39</v>
      </c>
      <c r="G19" s="3">
        <f>6934964-1190587</f>
        <v>5744377</v>
      </c>
      <c r="H19" s="7"/>
      <c r="I19" s="11"/>
      <c r="J19" s="21">
        <f>SUM(G19:I19)</f>
        <v>5744377</v>
      </c>
    </row>
    <row r="20" spans="3:10" x14ac:dyDescent="0.25">
      <c r="D20" t="s">
        <v>42</v>
      </c>
      <c r="G20" s="3"/>
      <c r="H20" s="7"/>
      <c r="I20" s="11">
        <v>1190587</v>
      </c>
      <c r="J20" s="21">
        <f>SUM(I20)</f>
        <v>1190587</v>
      </c>
    </row>
    <row r="21" spans="3:10" ht="17.25" x14ac:dyDescent="0.4">
      <c r="D21" t="s">
        <v>40</v>
      </c>
      <c r="G21" s="4">
        <v>5247029</v>
      </c>
      <c r="H21" s="35">
        <v>0</v>
      </c>
      <c r="I21" s="33">
        <v>0</v>
      </c>
      <c r="J21" s="22">
        <f>SUM(G21:I21)</f>
        <v>5247029</v>
      </c>
    </row>
    <row r="22" spans="3:10" ht="17.25" x14ac:dyDescent="0.4">
      <c r="C22" t="s">
        <v>80</v>
      </c>
      <c r="G22" s="4">
        <f>SUM(G19:G21)</f>
        <v>10991406</v>
      </c>
      <c r="H22" s="35">
        <f>SUM(H19:H21)</f>
        <v>0</v>
      </c>
      <c r="I22" s="33">
        <f>SUM(I19:I21)</f>
        <v>1190587</v>
      </c>
      <c r="J22" s="22">
        <f>SUM(G22:I22)</f>
        <v>12181993</v>
      </c>
    </row>
    <row r="23" spans="3:10" x14ac:dyDescent="0.25">
      <c r="G23" s="3"/>
      <c r="H23" s="7"/>
      <c r="I23" s="11"/>
      <c r="J23" s="14"/>
    </row>
    <row r="24" spans="3:10" ht="17.25" x14ac:dyDescent="0.4">
      <c r="C24" t="s">
        <v>41</v>
      </c>
      <c r="G24" s="4">
        <f>G17+G22</f>
        <v>44830087</v>
      </c>
      <c r="H24" s="35">
        <f>H17+H22</f>
        <v>0</v>
      </c>
      <c r="I24" s="33">
        <f>I17+I22</f>
        <v>1190587</v>
      </c>
      <c r="J24" s="22">
        <f>SUM(G24:I24)</f>
        <v>46020674</v>
      </c>
    </row>
    <row r="25" spans="3:10" x14ac:dyDescent="0.25">
      <c r="G25" s="3"/>
      <c r="H25" s="7"/>
      <c r="I25" s="11"/>
      <c r="J25" s="14"/>
    </row>
    <row r="26" spans="3:10" ht="17.25" x14ac:dyDescent="0.4">
      <c r="G26" s="23">
        <f>G9-G24</f>
        <v>8914066</v>
      </c>
      <c r="H26" s="37">
        <f>H9-H24</f>
        <v>652825</v>
      </c>
      <c r="I26" s="38">
        <f>I9-I24</f>
        <v>333922</v>
      </c>
      <c r="J26" s="25">
        <f>J9-J24</f>
        <v>9900813</v>
      </c>
    </row>
    <row r="27" spans="3:10" ht="6.6" customHeight="1" x14ac:dyDescent="0.25">
      <c r="G27" s="5"/>
      <c r="H27" s="9"/>
      <c r="I27" s="13"/>
      <c r="J27" s="16"/>
    </row>
  </sheetData>
  <mergeCells count="1">
    <mergeCell ref="G2:J2"/>
  </mergeCells>
  <pageMargins left="0.7" right="0.7" top="0.75" bottom="0.75" header="0.3" footer="0.3"/>
  <pageSetup orientation="portrait" r:id="rId1"/>
  <ignoredErrors>
    <ignoredError sqref="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 financier</vt:lpstr>
      <vt:lpstr>État des résultats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Julie Gagnon</cp:lastModifiedBy>
  <dcterms:created xsi:type="dcterms:W3CDTF">2019-10-31T03:06:37Z</dcterms:created>
  <dcterms:modified xsi:type="dcterms:W3CDTF">2020-10-22T12:12:06Z</dcterms:modified>
</cp:coreProperties>
</file>